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bfb55ceabb45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planner" sheetId="1" r:id="Rda74db6be73d4c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&quot;$&quot;#,##0.00;(&quot;$&quot;#,##0.00);&quot;$&quot;0.00"/>
    <x:numFmt numFmtId="201" formatCode="0.0%"/>
    <x:numFmt numFmtId="202" formatCode="0.0"/>
  </x:numFmts>
  <x:fonts count="7">
    <x:font>
      <x:sz val="11"/>
      <x:name val="Carlito"/>
    </x:font>
    <x:font>
      <x:sz val="11"/>
      <x:color rgb="FF173D35"/>
      <x:name val="Arial"/>
    </x:font>
    <x:font>
      <x:b/>
      <x:sz val="16"/>
      <x:color rgb="FF173D35"/>
      <x:name val="Arial"/>
    </x:font>
    <x:font>
      <x:b/>
      <x:sz val="11"/>
      <x:color rgb="FFFFFFFF"/>
      <x:name val="Arial"/>
    </x:font>
    <x:font>
      <x:sz val="11"/>
      <x:color rgb="FF0000FF"/>
      <x:name val="Arial"/>
    </x:font>
    <x:font>
      <x:sz val="11"/>
      <x:color rgb="FF000000"/>
      <x:name val="Arial"/>
    </x:font>
    <x:font>
      <x:b/>
      <x:sz val="11"/>
      <x:color rgb="FF173D35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D35"/>
      </x:patternFill>
    </x:fill>
    <x:fill>
      <x:patternFill patternType="solid">
        <x:fgColor rgb="FFFFF2CC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173D35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horizontal="right" vertical="center"/>
    </x:xf>
    <x:xf numFmtId="0" fontId="2" fillId="0" borderId="1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right"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horizontal="right" vertical="center"/>
    </x:xf>
    <x:xf numFmtId="0" fontId="4" fillId="3" borderId="0" xfId="0" applyNumberFormat="1" applyFont="1" applyFill="1" applyBorder="1" applyAlignment="1">
      <x:alignment horizontal="right" vertical="center"/>
    </x:xf>
    <x:xf numFmtId="0" fontId="5" fillId="0" borderId="0" xfId="0" applyNumberFormat="1" applyFont="1" applyFill="1" applyBorder="1" applyAlignment="1">
      <x:alignment horizontal="right" vertical="center"/>
    </x:xf>
    <x:xf numFmtId="200" fontId="1" fillId="0" borderId="0" xfId="0" applyNumberFormat="1" applyFont="1" applyFill="1" applyBorder="1" applyAlignment="1">
      <x:alignment horizontal="right" vertical="center"/>
    </x:xf>
    <x:xf numFmtId="200" fontId="4" fillId="3" borderId="0" xfId="0" applyNumberFormat="1" applyFont="1" applyFill="1" applyBorder="1" applyAlignment="1">
      <x:alignment horizontal="right" vertical="center"/>
    </x:xf>
    <x:xf numFmtId="200" fontId="5" fillId="0" borderId="0" xfId="0" applyNumberFormat="1" applyFont="1" applyFill="1" applyBorder="1" applyAlignment="1">
      <x:alignment horizontal="right" vertical="center"/>
    </x:xf>
    <x:xf numFmtId="201" fontId="4" fillId="3" borderId="0" xfId="0" applyNumberFormat="1" applyFont="1" applyFill="1" applyBorder="1" applyAlignment="1">
      <x:alignment horizontal="right" vertical="center"/>
    </x:xf>
    <x:xf numFmtId="201" fontId="5" fillId="0" borderId="0" xfId="0" applyNumberFormat="1" applyFont="1" applyFill="1" applyBorder="1" applyAlignment="1">
      <x:alignment horizontal="right" vertical="center"/>
    </x:xf>
    <x:xf numFmtId="202" fontId="1" fillId="0" borderId="0" xfId="0" applyNumberFormat="1" applyFont="1" applyFill="1" applyBorder="1" applyAlignment="1">
      <x:alignment horizontal="right" vertical="center"/>
    </x:xf>
    <x:xf numFmtId="202" fontId="4" fillId="3" borderId="0" xfId="0" applyNumberFormat="1" applyFont="1" applyFill="1" applyBorder="1" applyAlignment="1">
      <x:alignment horizontal="right" vertical="center"/>
    </x:xf>
    <x:xf numFmtId="202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21"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8a9c9c53f24ab6" /><Relationship Type="http://schemas.openxmlformats.org/officeDocument/2006/relationships/theme" Target="/xl/theme/theme1.xml" Id="Rb06526f2f7724475" /><Relationship Type="http://schemas.openxmlformats.org/officeDocument/2006/relationships/sharedStrings" Target="/xl/sharedStrings.xml" Id="R77f9085f5ec649ee" /><Relationship Type="http://schemas.openxmlformats.org/officeDocument/2006/relationships/worksheet" Target="/xl/worksheets/sheet1.xml" Id="Rda74db6be73d4cd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D35"/>
  </x:sheetPr>
  <x:sheetViews>
    <x:sheetView showGridLines="0" workbookViewId="0"/>
  </x:sheetViews>
  <x:sheetFormatPr defaultRowHeight="15"/>
  <x:cols>
    <x:col min="1" max="1" width="3" hidden="0" customWidth="1"/>
    <x:col min="2" max="2" width="46" hidden="0" customWidth="1"/>
    <x:col min="3" max="3" width="23" hidden="0" customWidth="1"/>
    <x:col min="4" max="4" width="3" hidden="0" customWidth="1"/>
    <x:col min="5" max="5" width="92" hidden="0" customWidth="1"/>
  </x:cols>
  <x:sheetData>
    <x:row r="1" ht="23" customHeight="1">
      <x:c r="A1" s="2"/>
      <x:c r="B1" s="2"/>
      <x:c r="C1" s="3"/>
      <x:c r="D1" s="2"/>
      <x:c r="E1" s="2"/>
      <x:c r="F1" s="2"/>
    </x:row>
    <x:row r="2" ht="30" customHeight="1">
      <x:c r="A2" s="2"/>
      <x:c r="B2" s="6" t="str">
        <x:v>Quips Google Ads budget worksheet</x:v>
      </x:c>
      <x:c r="C2" s="7"/>
      <x:c r="D2" s="6"/>
      <x:c r="E2" s="6"/>
      <x:c r="F2" s="2"/>
    </x:row>
    <x:row r="3" ht="23" customHeight="1">
      <x:c r="A3" s="2"/>
      <x:c r="B3" s="2" t="str">
        <x:v>Fictional example. Monthly plan in USD.</x:v>
      </x:c>
      <x:c r="C3" s="3"/>
      <x:c r="D3" s="2"/>
      <x:c r="E3" s="2" t="str">
        <x:v>Replace yellow cells with your own assumptions. Blank means unknown; zero means zero.</x:v>
      </x:c>
      <x:c r="F3" s="2"/>
    </x:row>
    <x:row r="4" ht="23" customHeight="1">
      <x:c r="A4" s="2"/>
      <x:c r="B4" s="2"/>
      <x:c r="C4" s="3"/>
      <x:c r="D4" s="2"/>
      <x:c r="E4" s="2"/>
      <x:c r="F4" s="2"/>
    </x:row>
    <x:row r="5" ht="23" customHeight="1">
      <x:c r="A5" s="2"/>
      <x:c r="B5" s="10" t="str">
        <x:v>Your proposed plan</x:v>
      </x:c>
      <x:c r="C5" s="11"/>
      <x:c r="D5" s="2"/>
      <x:c r="E5" s="2"/>
      <x:c r="F5" s="2"/>
    </x:row>
    <x:row r="6" ht="23" customHeight="1">
      <x:c r="A6" s="2"/>
      <x:c r="B6" s="2" t="str">
        <x:v>Monthly media spend</x:v>
      </x:c>
      <x:c r="C6" s="15" t="n">
        <x:f>IF(AND(ISNUMBER(C20),C20&gt;=0),C20,"n.a.")</x:f>
        <x:v>3000</x:v>
      </x:c>
      <x:c r="D6" s="2"/>
      <x:c r="E6" s="2" t="str">
        <x:v>A selected plan, not a recommended budget.</x:v>
      </x:c>
      <x:c r="F6" s="2"/>
    </x:row>
    <x:row r="7" ht="23" customHeight="1">
      <x:c r="A7" s="2"/>
      <x:c r="B7" s="2" t="str">
        <x:v>Total acquisition costs</x:v>
      </x:c>
      <x:c r="C7" s="15" t="n">
        <x:f>C42</x:f>
        <x:v>3500</x:v>
      </x:c>
      <x:c r="D7" s="2"/>
      <x:c r="E7" s="2" t="str">
        <x:v>Media + fixed fees + percentage fees + other acquisition costs.</x:v>
      </x:c>
      <x:c r="F7" s="2"/>
    </x:row>
    <x:row r="8" ht="23" customHeight="1">
      <x:c r="A8" s="2"/>
      <x:c r="B8" s="2" t="str">
        <x:v>Expected completed jobs</x:v>
      </x:c>
      <x:c r="C8" s="20" t="n">
        <x:f>C40</x:f>
        <x:v>16.2</x:v>
      </x:c>
      <x:c r="D8" s="2"/>
      <x:c r="E8" s="2" t="str">
        <x:v>Eventual jobs from this inquiry cohort, capped at available capacity.</x:v>
      </x:c>
      <x:c r="F8" s="2"/>
    </x:row>
    <x:row r="9" ht="23" customHeight="1">
      <x:c r="A9" s="2"/>
      <x:c r="B9" s="2" t="str">
        <x:v>All-in cost per completed job</x:v>
      </x:c>
      <x:c r="C9" s="15" t="n">
        <x:f>C44</x:f>
        <x:v>216.0493827160494</x:v>
      </x:c>
      <x:c r="D9" s="2"/>
      <x:c r="E9" s="2" t="str">
        <x:v>Compare with your acquisition allowance below.</x:v>
      </x:c>
      <x:c r="F9" s="2"/>
    </x:row>
    <x:row r="10" ht="23" customHeight="1">
      <x:c r="A10" s="2"/>
      <x:c r="B10" s="2" t="str">
        <x:v>Acquisition allowance per completed job</x:v>
      </x:c>
      <x:c r="C10" s="15" t="n">
        <x:f>C34</x:f>
        <x:v>350</x:v>
      </x:c>
      <x:c r="D10" s="2"/>
      <x:c r="E10" s="2" t="str">
        <x:v>Job contribution less the amount you want to retain.</x:v>
      </x:c>
      <x:c r="F10" s="2"/>
    </x:row>
    <x:row r="11" ht="23" customHeight="1">
      <x:c r="A11" s="2"/>
      <x:c r="B11" s="2" t="str">
        <x:v>Contribution after acquisition</x:v>
      </x:c>
      <x:c r="C11" s="15" t="n">
        <x:f>C45</x:f>
        <x:v>6220</x:v>
      </x:c>
      <x:c r="D11" s="2"/>
      <x:c r="E11" s="2" t="str">
        <x:v>For overhead and profit. Not net profit or cash collected.</x:v>
      </x:c>
      <x:c r="F11" s="2"/>
    </x:row>
    <x:row r="12" ht="23" customHeight="1">
      <x:c r="A12" s="2"/>
      <x:c r="B12" s="2" t="str">
        <x:v>Acquisition target</x:v>
      </x:c>
      <x:c r="C12" s="3" t="str">
        <x:f>IF(COUNT(C44,C34)&lt;&gt;2,"Unavailable",IF(C19&gt;C18,"Reserve too high",IF(C44&lt;=C34,"Within target","Above target")))</x:f>
        <x:v>Within target</x:v>
      </x:c>
      <x:c r="D12" s="2"/>
      <x:c r="E12" s="2" t="str">
        <x:v>Check your own reserve and evidence before accepting this result.</x:v>
      </x:c>
      <x:c r="F12" s="2"/>
    </x:row>
    <x:row r="13" ht="23" customHeight="1">
      <x:c r="A13" s="2"/>
      <x:c r="B13" s="2" t="str">
        <x:v>Capacity</x:v>
      </x:c>
      <x:c r="C13" s="3" t="str">
        <x:f>IF(AND(COUNT(C39,C28,C29)=3,C28&gt;=0,C28&lt;=1,C29&gt;=0),IF(C39*C28&gt;C29,"Over capacity","Within capacity"),"Unavailable")</x:f>
        <x:v>Within capacity</x:v>
      </x:c>
      <x:c r="D13" s="2"/>
      <x:c r="E13" s="2" t="str">
        <x:v>Spending is not automatically reduced when capacity is exceeded.</x:v>
      </x:c>
      <x:c r="F13" s="2"/>
    </x:row>
    <x:row r="14" ht="23" customHeight="1">
      <x:c r="A14" s="2"/>
      <x:c r="B14" s="2" t="str">
        <x:v>All-in spending limit</x:v>
      </x:c>
      <x:c r="C14" s="3" t="str">
        <x:f>IF(COUNT(C42,C30)&lt;&gt;2,"Unavailable",IF(C30&lt;0,"Unavailable",IF(C42&lt;=C30,"Within limit","Above limit")))</x:f>
        <x:v>Within limit</x:v>
      </x:c>
      <x:c r="D14" s="2"/>
      <x:c r="E14" s="2" t="str">
        <x:v>Check cash timing separately. Delayed collections are not modeled.</x:v>
      </x:c>
      <x:c r="F14" s="2"/>
    </x:row>
    <x:row r="15" ht="23" customHeight="1">
      <x:c r="A15" s="2"/>
      <x:c r="B15" s="2" t="str">
        <x:v>Media for your job target</x:v>
      </x:c>
      <x:c r="C15" s="15" t="n">
        <x:f>C51</x:f>
        <x:v>2777.7777777777774</x:v>
      </x:c>
      <x:c r="D15" s="2"/>
      <x:c r="E15" s="2" t="str">
        <x:v>Media only. To test it, enter this amount in C20 and recheck the plan above.</x:v>
      </x:c>
      <x:c r="F15" s="2"/>
    </x:row>
    <x:row r="16" ht="23" customHeight="1">
      <x:c r="A16" s="2"/>
      <x:c r="B16" s="2" t="str">
        <x:v>Job target versus capacity</x:v>
      </x:c>
      <x:c r="C16" s="3" t="str">
        <x:f>C53</x:f>
        <x:v>Within capacity</x:v>
      </x:c>
      <x:c r="D16" s="2"/>
      <x:c r="E16" s="2" t="str">
        <x:v>This separate target does not change your proposed media spend automatically.</x:v>
      </x:c>
      <x:c r="F16" s="2"/>
    </x:row>
    <x:row r="17" ht="23" customHeight="1">
      <x:c r="A17" s="2"/>
      <x:c r="B17" s="10" t="str">
        <x:v>Inputs: edit the yellow cells</x:v>
      </x:c>
      <x:c r="C17" s="11"/>
      <x:c r="D17" s="2"/>
      <x:c r="E17" s="2" t="str">
        <x:v>All example values below are fictional, not benchmarks or Quips prices.</x:v>
      </x:c>
      <x:c r="F17" s="2"/>
    </x:row>
    <x:row r="18" ht="23" customHeight="1">
      <x:c r="A18" s="2"/>
      <x:c r="B18" s="2" t="str">
        <x:v>Contribution per completed job</x:v>
      </x:c>
      <x:c r="C18" s="16" t="n">
        <x:v>600</x:v>
      </x:c>
      <x:c r="D18" s="2"/>
      <x:c r="E18" s="2" t="str">
        <x:v>Revenue you expect to collect less direct delivery costs, before acquisition.</x:v>
      </x:c>
      <x:c r="F18" s="2"/>
    </x:row>
    <x:row r="19" ht="23" customHeight="1">
      <x:c r="A19" s="2"/>
      <x:c r="B19" s="2" t="str">
        <x:v>Contribution to retain per completed job</x:v>
      </x:c>
      <x:c r="C19" s="16" t="n">
        <x:v>250</x:v>
      </x:c>
      <x:c r="D19" s="2"/>
      <x:c r="E19" s="2" t="str">
        <x:v>Your reserve for overhead and profit after acquisition.</x:v>
      </x:c>
      <x:c r="F19" s="2"/>
    </x:row>
    <x:row r="20" ht="23" customHeight="1">
      <x:c r="A20" s="2"/>
      <x:c r="B20" s="2" t="str">
        <x:v>Monthly media spend</x:v>
      </x:c>
      <x:c r="C20" s="16" t="n">
        <x:v>3000</x:v>
      </x:c>
      <x:c r="D20" s="2"/>
      <x:c r="E20" s="2" t="str">
        <x:v>Google ad spend only. Assumed fully spent in this model.</x:v>
      </x:c>
      <x:c r="F20" s="2"/>
    </x:row>
    <x:row r="21" ht="23" customHeight="1">
      <x:c r="A21" s="2"/>
      <x:c r="B21" s="2" t="str">
        <x:v>Fixed management fees</x:v>
      </x:c>
      <x:c r="C21" s="16" t="n">
        <x:v>500</x:v>
      </x:c>
      <x:c r="D21" s="2"/>
      <x:c r="E21" s="2" t="str">
        <x:v>Monthly fixed fee. Use zero if none; do not double-count a fee below.</x:v>
      </x:c>
      <x:c r="F21" s="2"/>
    </x:row>
    <x:row r="22" ht="23" customHeight="1">
      <x:c r="A22" s="2"/>
      <x:c r="B22" s="2" t="str">
        <x:v>Management fee as a share of media</x:v>
      </x:c>
      <x:c r="C22" s="18" t="n">
        <x:v>0</x:v>
      </x:c>
      <x:c r="D22" s="2"/>
      <x:c r="E22" s="2" t="str">
        <x:v>Enter as a percentage, e.g. 15%. Include only if charged in addition.</x:v>
      </x:c>
      <x:c r="F22" s="2"/>
    </x:row>
    <x:row r="23" ht="23" customHeight="1">
      <x:c r="A23" s="2"/>
      <x:c r="B23" s="2" t="str">
        <x:v>Other acquisition costs</x:v>
      </x:c>
      <x:c r="C23" s="16" t="n">
        <x:v>0</x:v>
      </x:c>
      <x:c r="D23" s="2"/>
      <x:c r="E23" s="2" t="str">
        <x:v>Tracking, setup, page work and applicable taxes assigned to this plan.</x:v>
      </x:c>
      <x:c r="F23" s="2"/>
    </x:row>
    <x:row r="24" ht="23" customHeight="1">
      <x:c r="A24" s="2"/>
      <x:c r="B24" s="2" t="str">
        <x:v>Expected average cost per click (CPC)</x:v>
      </x:c>
      <x:c r="C24" s="16" t="n">
        <x:v>10</x:v>
      </x:c>
      <x:c r="D24" s="2"/>
      <x:c r="E24" s="2" t="str">
        <x:v>Use average CPC, not a maximum bid or top-of-page bid estimate. Must exceed zero.</x:v>
      </x:c>
      <x:c r="F24" s="2"/>
    </x:row>
    <x:row r="25" ht="23" customHeight="1">
      <x:c r="A25" s="2"/>
      <x:c r="B25" s="2" t="str">
        <x:v>Inquiries per click</x:v>
      </x:c>
      <x:c r="C25" s="18" t="n">
        <x:v>0.1</x:v>
      </x:c>
      <x:c r="D25" s="2"/>
      <x:c r="E25" s="2" t="str">
        <x:v>Unique inquiries ÷ clicks for the same campaign and mature cohort.</x:v>
      </x:c>
      <x:c r="F25" s="2"/>
    </x:row>
    <x:row r="26" ht="23" customHeight="1">
      <x:c r="A26" s="2"/>
      <x:c r="B26" s="2" t="str">
        <x:v>Qualified inquiries per inquiry</x:v>
      </x:c>
      <x:c r="C26" s="18" t="n">
        <x:v>0.8</x:v>
      </x:c>
      <x:c r="D26" s="2"/>
      <x:c r="E26" s="2" t="str">
        <x:v>Suitable service/area inquiries ÷ unique inquiries.</x:v>
      </x:c>
      <x:c r="F26" s="2"/>
    </x:row>
    <x:row r="27" ht="23" customHeight="1">
      <x:c r="A27" s="2"/>
      <x:c r="B27" s="2" t="str">
        <x:v>Bookings per qualified inquiry</x:v>
      </x:c>
      <x:c r="C27" s="18" t="n">
        <x:v>0.75</x:v>
      </x:c>
      <x:c r="D27" s="2"/>
      <x:c r="E27" s="2" t="str">
        <x:v>Booked jobs or estimate appointments ÷ qualified inquiries.</x:v>
      </x:c>
      <x:c r="F27" s="2"/>
    </x:row>
    <x:row r="28" ht="23" customHeight="1">
      <x:c r="A28" s="2"/>
      <x:c r="B28" s="2" t="str">
        <x:v>Completed paying jobs per booking</x:v>
      </x:c>
      <x:c r="C28" s="18" t="n">
        <x:v>0.9</x:v>
      </x:c>
      <x:c r="D28" s="2"/>
      <x:c r="E28" s="2" t="str">
        <x:v>Include unsold estimates and cancellations. Do not count the same loss twice.</x:v>
      </x:c>
      <x:c r="F28" s="2"/>
    </x:row>
    <x:row r="29" ht="23" customHeight="1">
      <x:c r="A29" s="2"/>
      <x:c r="B29" s="2" t="str">
        <x:v>Available completed-job capacity</x:v>
      </x:c>
      <x:c r="C29" s="21" t="n">
        <x:v>20</x:v>
      </x:c>
      <x:c r="D29" s="2"/>
      <x:c r="E29" s="2" t="str">
        <x:v>Spare job slots for this cohort after other channels and existing customers.</x:v>
      </x:c>
      <x:c r="F29" s="2"/>
    </x:row>
    <x:row r="30" ht="23" customHeight="1">
      <x:c r="A30" s="2"/>
      <x:c r="B30" s="2" t="str">
        <x:v>All-in spending limit</x:v>
      </x:c>
      <x:c r="C30" s="16" t="n">
        <x:v>4000</x:v>
      </x:c>
      <x:c r="D30" s="2"/>
      <x:c r="E30" s="2" t="str">
        <x:v>What you can fund for media and fees, independent of forecast collections.</x:v>
      </x:c>
      <x:c r="F30" s="2"/>
    </x:row>
    <x:row r="31" ht="23" customHeight="1">
      <x:c r="A31" s="2"/>
      <x:c r="B31" s="2" t="str">
        <x:v>Yellow / blue text = editable inputs.</x:v>
      </x:c>
      <x:c r="C31" s="3"/>
      <x:c r="D31" s="2"/>
      <x:c r="E31" s="2" t="str">
        <x:v>Pink = missing or invalid input. n.a. = cannot calculate, including zero-job denominators.</x:v>
      </x:c>
      <x:c r="F31" s="2"/>
    </x:row>
    <x:row r="32" ht="23" customHeight="1">
      <x:c r="A32" s="2"/>
      <x:c r="B32" s="2" t="str">
        <x:v>Target completed jobs</x:v>
      </x:c>
      <x:c r="C32" s="21" t="n">
        <x:v>15</x:v>
      </x:c>
      <x:c r="D32" s="2"/>
      <x:c r="E32" s="2" t="str">
        <x:v>Jobs you want from this plan. Separate from available capacity and modeled jobs.</x:v>
      </x:c>
      <x:c r="F32" s="2"/>
    </x:row>
    <x:row r="33" ht="23" customHeight="1">
      <x:c r="A33" s="2"/>
      <x:c r="B33" s="10" t="str">
        <x:v>How the plan is calculated</x:v>
      </x:c>
      <x:c r="C33" s="11"/>
      <x:c r="D33" s="2"/>
      <x:c r="E33" s="2"/>
      <x:c r="F33" s="2"/>
    </x:row>
    <x:row r="34" ht="23" customHeight="1">
      <x:c r="A34" s="2"/>
      <x:c r="B34" s="2" t="str">
        <x:v>Acquisition allowance per completed job</x:v>
      </x:c>
      <x:c r="C34" s="17" t="n">
        <x:f>IF(AND(COUNT(C18:C19)=2,MIN(C18:C19)&gt;=0),MAX(0,C18-C19),"n.a.")</x:f>
        <x:v>350</x:v>
      </x:c>
      <x:c r="D34" s="2"/>
      <x:c r="E34" s="2" t="str">
        <x:v>Contribution less reserve, floored at zero.</x:v>
      </x:c>
      <x:c r="F34" s="2"/>
    </x:row>
    <x:row r="35" ht="23" customHeight="1">
      <x:c r="A35" s="2"/>
      <x:c r="B35" s="2" t="str">
        <x:v>Completed jobs per click, before capacity</x:v>
      </x:c>
      <x:c r="C35" s="19" t="n">
        <x:f>IF(AND(COUNT(C25:C28)=4,MIN(C25:C28)&gt;=0,MAX(C25:C28)&lt;=1),PRODUCT(C25:C28),"n.a.")</x:f>
        <x:v>0.05400000000000001</x:v>
      </x:c>
      <x:c r="D35" s="2"/>
      <x:c r="E35" s="2" t="str">
        <x:v>Inquiry × qualification × booking × completion rates.</x:v>
      </x:c>
      <x:c r="F35" s="2"/>
    </x:row>
    <x:row r="36" ht="23" customHeight="1">
      <x:c r="A36" s="2"/>
      <x:c r="B36" s="2" t="str">
        <x:v>Expected clicks</x:v>
      </x:c>
      <x:c r="C36" s="22" t="n">
        <x:f>IF(AND(COUNT(C20,C24)=2,C20&gt;=0,C24&gt;0),C20/C24,"n.a.")</x:f>
        <x:v>300</x:v>
      </x:c>
      <x:c r="D36" s="2"/>
      <x:c r="E36" s="2" t="str">
        <x:v>Media ÷ cost per click. Demand may limit actual delivery.</x:v>
      </x:c>
      <x:c r="F36" s="2"/>
    </x:row>
    <x:row r="37" ht="23" customHeight="1">
      <x:c r="A37" s="2"/>
      <x:c r="B37" s="2" t="str">
        <x:v>Expected unique inquiries</x:v>
      </x:c>
      <x:c r="C37" s="22" t="n">
        <x:f>IF(AND(COUNT(C36,C25)=2,C25&gt;=0,C25&lt;=1),C36*C25,"n.a.")</x:f>
        <x:v>30</x:v>
      </x:c>
      <x:c r="D37" s="2"/>
      <x:c r="E37" s="2" t="str">
        <x:v>Clicks × inquiry rate.</x:v>
      </x:c>
      <x:c r="F37" s="2"/>
    </x:row>
    <x:row r="38" ht="23" customHeight="1">
      <x:c r="A38" s="2"/>
      <x:c r="B38" s="2" t="str">
        <x:v>Expected qualified inquiries</x:v>
      </x:c>
      <x:c r="C38" s="22" t="n">
        <x:f>IF(AND(COUNT(C37,C26)=2,C26&gt;=0,C26&lt;=1),C37*C26,"n.a.")</x:f>
        <x:v>24</x:v>
      </x:c>
      <x:c r="D38" s="2"/>
      <x:c r="E38" s="2" t="str">
        <x:v>Inquiries × qualification rate.</x:v>
      </x:c>
      <x:c r="F38" s="2"/>
    </x:row>
    <x:row r="39" ht="23" customHeight="1">
      <x:c r="A39" s="2"/>
      <x:c r="B39" s="2" t="str">
        <x:v>Expected bookings</x:v>
      </x:c>
      <x:c r="C39" s="22" t="n">
        <x:f>IF(AND(COUNT(C38,C27)=2,C27&gt;=0,C27&lt;=1),C38*C27,"n.a.")</x:f>
        <x:v>18</x:v>
      </x:c>
      <x:c r="D39" s="2"/>
      <x:c r="E39" s="2" t="str">
        <x:v>Qualified inquiries × booking rate. May include estimate appointments.</x:v>
      </x:c>
      <x:c r="F39" s="2"/>
    </x:row>
    <x:row r="40" ht="23" customHeight="1">
      <x:c r="A40" s="2"/>
      <x:c r="B40" s="2" t="str">
        <x:v>Expected completed jobs, capacity capped</x:v>
      </x:c>
      <x:c r="C40" s="22" t="n">
        <x:f>IF(AND(COUNT(C39,C28,C29)=3,C28&gt;=0,C28&lt;=1,C29&gt;=0),MIN(C39*C28,C29),"n.a.")</x:f>
        <x:v>16.2</x:v>
      </x:c>
      <x:c r="D40" s="2"/>
      <x:c r="E40" s="2" t="str">
        <x:v>The smaller of modeled completed jobs and available completed-job capacity.</x:v>
      </x:c>
      <x:c r="F40" s="2"/>
    </x:row>
    <x:row r="41" ht="23" customHeight="1">
      <x:c r="A41" s="2"/>
      <x:c r="B41" s="2" t="str">
        <x:v>Percentage management fee</x:v>
      </x:c>
      <x:c r="C41" s="17" t="n">
        <x:f>IF(AND(COUNT(C20,C22)=2,C20&gt;=0,C22&gt;=0,C22&lt;=1),C20*C22,"n.a.")</x:f>
        <x:v>0</x:v>
      </x:c>
      <x:c r="D41" s="2"/>
      <x:c r="E41" s="2" t="str">
        <x:v>Media × percentage fee.</x:v>
      </x:c>
      <x:c r="F41" s="2"/>
    </x:row>
    <x:row r="42" ht="23" customHeight="1">
      <x:c r="A42" s="2"/>
      <x:c r="B42" s="2" t="str">
        <x:v>Total acquisition costs</x:v>
      </x:c>
      <x:c r="C42" s="17" t="n">
        <x:f>IF(AND(COUNT(C20:C23)=4,MIN(C20:C23)&gt;=0,ISNUMBER(C41)),SUM(C20:C21)+C41+C23,"n.a.")</x:f>
        <x:v>3500</x:v>
      </x:c>
      <x:c r="D42" s="2"/>
      <x:c r="E42" s="2" t="str">
        <x:v>Full proposed spend is retained even if the capacity cap reduces jobs.</x:v>
      </x:c>
      <x:c r="F42" s="2"/>
    </x:row>
    <x:row r="43" ht="23" customHeight="1">
      <x:c r="A43" s="2"/>
      <x:c r="B43" s="2" t="str">
        <x:v>Media cost per completed job</x:v>
      </x:c>
      <x:c r="C43" s="17" t="n">
        <x:f>IF(AND(COUNT(C20,C40)=2,C40&gt;0),C20/C40,"n.a.")</x:f>
        <x:v>185.1851851851852</x:v>
      </x:c>
      <x:c r="D43" s="2"/>
      <x:c r="E43" s="2" t="str">
        <x:v>Media only. Excludes management and other acquisition costs.</x:v>
      </x:c>
      <x:c r="F43" s="2"/>
    </x:row>
    <x:row r="44" ht="23" customHeight="1">
      <x:c r="A44" s="2"/>
      <x:c r="B44" s="2" t="str">
        <x:v>All-in cost per completed job</x:v>
      </x:c>
      <x:c r="C44" s="17" t="n">
        <x:f>IF(AND(COUNT(C42,C40)=2,C40&gt;0),C42/C40,"n.a.")</x:f>
        <x:v>216.0493827160494</x:v>
      </x:c>
      <x:c r="D44" s="2"/>
      <x:c r="E44" s="2" t="str">
        <x:v>Total acquisition costs ÷ capacity-capped completed jobs.</x:v>
      </x:c>
      <x:c r="F44" s="2"/>
    </x:row>
    <x:row r="45" ht="23" customHeight="1">
      <x:c r="A45" s="2"/>
      <x:c r="B45" s="2" t="str">
        <x:v>Contribution after acquisition</x:v>
      </x:c>
      <x:c r="C45" s="17" t="n">
        <x:f>IF(AND(COUNT(C18,C40,C42)=3,C18&gt;=0),C18*C40-C42,"n.a.")</x:f>
        <x:v>6220</x:v>
      </x:c>
      <x:c r="D45" s="2"/>
      <x:c r="E45" s="2" t="str">
        <x:v>Completed jobs × contribution per job, less all acquisition costs.</x:v>
      </x:c>
      <x:c r="F45" s="2"/>
    </x:row>
    <x:row r="46" ht="23" customHeight="1">
      <x:c r="A46" s="2"/>
      <x:c r="B46" s="2" t="str">
        <x:v>Media cost per booked job</x:v>
      </x:c>
      <x:c r="C46" s="17" t="n">
        <x:f>IF(AND(COUNT(C20,C39)=2,C39&gt;0),C20/C39,"n.a.")</x:f>
        <x:v>166.66666666666666</x:v>
      </x:c>
      <x:c r="D46" s="2"/>
      <x:c r="E46" s="2" t="str">
        <x:v>Bookings are not necessarily completed, paying jobs.</x:v>
      </x:c>
      <x:c r="F46" s="2"/>
    </x:row>
    <x:row r="47" ht="23" customHeight="1">
      <x:c r="A47" s="2"/>
      <x:c r="B47" s="2" t="str">
        <x:v>Amount above / (below) retained target</x:v>
      </x:c>
      <x:c r="C47" s="17" t="n">
        <x:f>IF(AND(COUNT(C45,C19,C40)=3,C19&gt;=0),C45-C19*C40,"n.a.")</x:f>
        <x:v>2170</x:v>
      </x:c>
      <x:c r="D47" s="2"/>
      <x:c r="E47" s="2" t="str">
        <x:v>Positive means acquisition costs fit the allowance at the modeled job volume.</x:v>
      </x:c>
      <x:c r="F47" s="2"/>
    </x:row>
    <x:row r="48" ht="23" customHeight="1">
      <x:c r="A48" s="2"/>
      <x:c r="B48" s="2" t="str">
        <x:v>Media at modeled capacity</x:v>
      </x:c>
      <x:c r="C48" s="17" t="n">
        <x:f>IF(AND(COUNT(C29,C35,C24)=3,C29&gt;=0,C35&gt;0,C24&gt;0),C29/C35*C24,"n.a.")</x:f>
        <x:v>3703.7037037037026</x:v>
      </x:c>
      <x:c r="D48" s="2"/>
      <x:c r="E48" s="2" t="str">
        <x:v>Capacity × CPC ÷ jobs per click. Assumes unchanged demand and rates.</x:v>
      </x:c>
      <x:c r="F48" s="2"/>
    </x:row>
    <x:row r="49" ht="23" customHeight="1">
      <x:c r="A49" s="2"/>
      <x:c r="B49" s="2" t="str">
        <x:v>Media available within spending limit</x:v>
      </x:c>
      <x:c r="C49" s="17" t="n">
        <x:f>IF(AND(COUNT(C30,C21:C23)=4,MIN(C30,C21:C23)&gt;=0,C22&lt;=1),MAX(0,(C30-C21-C23)/(1+C22)),"n.a.")</x:f>
        <x:v>3500</x:v>
      </x:c>
      <x:c r="D49" s="2"/>
      <x:c r="E49" s="2" t="str">
        <x:v>Cash limit less fixed/other costs, divided by 1 + percentage fee.</x:v>
      </x:c>
      <x:c r="F49" s="2"/>
    </x:row>
    <x:row r="50" ht="23" customHeight="1">
      <x:c r="A50" s="2"/>
      <x:c r="B50" s="2" t="str">
        <x:v>Average daily budget reference</x:v>
      </x:c>
      <x:c r="C50" s="17" t="n">
        <x:f>IF(AND(ISNUMBER(C20),C20&gt;=0),C20/C52,"n.a.")</x:f>
        <x:v>98.6842105263158</x:v>
      </x:c>
      <x:c r="D50" s="2"/>
      <x:c r="E50" s="2" t="str">
        <x:v>For most unchanged daily-budget campaigns over a full calendar month.</x:v>
      </x:c>
      <x:c r="F50" s="2"/>
    </x:row>
    <x:row r="51" ht="23" customHeight="1">
      <x:c r="A51" s="2"/>
      <x:c r="B51" s="2" t="str">
        <x:v>Media for your job target</x:v>
      </x:c>
      <x:c r="C51" s="17" t="n">
        <x:f>IF(AND(COUNT(C32,C35,C24)=3,C32&gt;=0,C24&gt;0),IF(C32=0,0,IF(C35&gt;0,C32/C35*C24,"n.a.")),"n.a.")</x:f>
        <x:v>2777.7777777777774</x:v>
      </x:c>
      <x:c r="D51" s="2"/>
      <x:c r="E51" s="2" t="str">
        <x:v>Target completed jobs × average CPC ÷ completed jobs per click. Before fees.</x:v>
      </x:c>
      <x:c r="F51" s="2"/>
    </x:row>
    <x:row r="52" ht="23" customHeight="1">
      <x:c r="A52" s="2"/>
      <x:c r="B52" s="2" t="str">
        <x:v>Google monthly budget multiplier</x:v>
      </x:c>
      <x:c r="C52" s="20" t="n">
        <x:v>30.4</x:v>
      </x:c>
      <x:c r="D52" s="2"/>
      <x:c r="E52" s="2" t="str">
        <x:v>Average daily budgets only. Total-budget campaigns use different rules.</x:v>
      </x:c>
      <x:c r="F52" s="2"/>
    </x:row>
    <x:row r="53" ht="23" customHeight="1">
      <x:c r="A53" s="2"/>
      <x:c r="B53" s="2" t="str">
        <x:v>Job target versus capacity</x:v>
      </x:c>
      <x:c r="C53" s="3" t="str">
        <x:f>IF(AND(COUNT(C32,C29)=2,MIN(C32,C29)&gt;=0),IF(C32&gt;C29,"Above capacity","Within capacity"),"Unavailable")</x:f>
        <x:v>Within capacity</x:v>
      </x:c>
      <x:c r="D53" s="2"/>
      <x:c r="E53" s="2" t="str">
        <x:v>If above capacity, lower the target or confirm additional capacity first.</x:v>
      </x:c>
      <x:c r="F53" s="2"/>
    </x:row>
    <x:row r="54" ht="23" customHeight="1">
      <x:c r="A54" s="2"/>
      <x:c r="B54" s="23" t="str">
        <x:v>Try a weaker scenario in this same model</x:v>
      </x:c>
      <x:c r="C54" s="24"/>
      <x:c r="D54" s="23"/>
      <x:c r="E54" s="23"/>
      <x:c r="F54" s="2"/>
    </x:row>
    <x:row r="55" ht="23" customHeight="1">
      <x:c r="A55" s="2"/>
      <x:c r="B55" s="2" t="str">
        <x:v>1. Change CPC from $10 to $15.</x:v>
      </x:c>
      <x:c r="C55" s="3"/>
      <x:c r="D55" s="2"/>
      <x:c r="E55" s="2" t="str">
        <x:v>Expected jobs become 10.8. All-in cost per completed job becomes about $324.07.</x:v>
      </x:c>
      <x:c r="F55" s="2"/>
    </x:row>
    <x:row r="56" ht="23" customHeight="1">
      <x:c r="A56" s="2"/>
      <x:c r="B56" s="2" t="str">
        <x:v>2. Also reduce qualification to 60%.</x:v>
      </x:c>
      <x:c r="C56" s="3"/>
      <x:c r="D56" s="2"/>
      <x:c r="E56" s="2" t="str">
        <x:v>Expected jobs become 8.1. All-in cost per job becomes about $432.10, above the $350 allowance.</x:v>
      </x:c>
      <x:c r="F56" s="2"/>
    </x:row>
    <x:row r="57" ht="23" customHeight="1">
      <x:c r="A57" s="2"/>
      <x:c r="B57" s="2" t="str">
        <x:v>Save a separate copy for each service.</x:v>
      </x:c>
      <x:c r="C57" s="3"/>
      <x:c r="D57" s="2"/>
      <x:c r="E57" s="2" t="str">
        <x:v>These are fixed example instructions, not live scenario outputs. Use the results at the top after editing.</x:v>
      </x:c>
      <x:c r="F57" s="2"/>
    </x:row>
    <x:row r="58" ht="23" customHeight="1">
      <x:c r="A58" s="2"/>
      <x:c r="B58" s="2"/>
      <x:c r="C58" s="3"/>
      <x:c r="D58" s="2"/>
      <x:c r="E58" s="2"/>
      <x:c r="F58" s="2"/>
    </x:row>
    <x:row r="59" ht="23" customHeight="1">
      <x:c r="A59" s="2"/>
      <x:c r="B59" s="2" t="str">
        <x:v>Sources checked October 25, 2026</x:v>
      </x:c>
      <x:c r="C59" s="3"/>
      <x:c r="D59" s="2"/>
      <x:c r="E59" s="2" t="str">
        <x:v>https://support.google.com/google-ads/answer/10486637</x:v>
      </x:c>
      <x:c r="F59" s="2"/>
    </x:row>
    <x:row r="60" ht="23" customHeight="1">
      <x:c r="A60" s="2"/>
      <x:c r="B60" s="2" t="str">
        <x:v>Budget changes and forecast limitations</x:v>
      </x:c>
      <x:c r="C60" s="3"/>
      <x:c r="D60" s="2"/>
      <x:c r="E60" s="2" t="str">
        <x:v>https://support.google.com/google-ads/answer/10487143</x:v>
      </x:c>
      <x:c r="F60" s="2"/>
    </x:row>
    <x:row r="61" ht="23" customHeight="1">
      <x:c r="A61" s="2"/>
      <x:c r="B61" s="2"/>
      <x:c r="C61" s="3"/>
      <x:c r="D61" s="2"/>
      <x:c r="E61" s="2" t="str">
        <x:v>https://support.google.com/google-ads/answer/3022575</x:v>
      </x:c>
      <x:c r="F61" s="2"/>
    </x:row>
    <x:row r="62" ht="23" customHeight="1">
      <x:c r="A62" s="2"/>
      <x:c r="B62" s="2" t="str">
        <x:v>Campaign total budgets</x:v>
      </x:c>
      <x:c r="C62" s="2"/>
      <x:c r="D62" s="2"/>
      <x:c r="E62" s="2" t="str">
        <x:v>https://support.google.com/google-ads/answer/10486938</x:v>
      </x:c>
      <x:c r="F62" s="2"/>
    </x:row>
    <x:row r="63" ht="23" customHeight="1">
      <x:c r="A63" s="2"/>
      <x:c r="B63" s="2"/>
      <x:c r="C63" s="2"/>
      <x:c r="D63" s="2"/>
      <x:c r="E63" s="2"/>
      <x:c r="F63" s="2"/>
    </x:row>
    <x:row r="64" ht="23" customHeight="1">
      <x:c r="A64" s="2"/>
      <x:c r="B64" s="2" t="str">
        <x:v>Your service / area / planning month</x:v>
      </x:c>
      <x:c r="C64" s="2"/>
      <x:c r="D64" s="2"/>
      <x:c r="E64" s="26"/>
      <x:c r="F64" s="2"/>
    </x:row>
    <x:row r="65" ht="23" customHeight="1">
      <x:c r="A65" s="2"/>
      <x:c r="B65" s="2" t="str">
        <x:v>Your assumption sources and dates</x:v>
      </x:c>
      <x:c r="C65" s="2"/>
      <x:c r="D65" s="2"/>
      <x:c r="E65" s="26"/>
      <x:c r="F65" s="2"/>
    </x:row>
  </x:sheetData>
  <x:conditionalFormatting sqref="C18:C18">
    <x:cfRule type="expression" dxfId="0" priority="1">
      <x:formula>OR(NOT(ISNUMBER(C18)),C18&lt;0)</x:formula>
    </x:cfRule>
  </x:conditionalFormatting>
  <x:conditionalFormatting sqref="C19:C19">
    <x:cfRule type="expression" dxfId="1" priority="2">
      <x:formula>OR(NOT(ISNUMBER(C19)),C19&lt;0)</x:formula>
    </x:cfRule>
  </x:conditionalFormatting>
  <x:conditionalFormatting sqref="C20:C20">
    <x:cfRule type="expression" dxfId="2" priority="3">
      <x:formula>OR(NOT(ISNUMBER(C20)),C20&lt;0)</x:formula>
    </x:cfRule>
  </x:conditionalFormatting>
  <x:conditionalFormatting sqref="C21:C21">
    <x:cfRule type="expression" dxfId="3" priority="4">
      <x:formula>OR(NOT(ISNUMBER(C21)),C21&lt;0)</x:formula>
    </x:cfRule>
  </x:conditionalFormatting>
  <x:conditionalFormatting sqref="C22:C22">
    <x:cfRule type="expression" dxfId="4" priority="5">
      <x:formula>OR(NOT(ISNUMBER(C22)),C22&lt;0,C22&gt;1)</x:formula>
    </x:cfRule>
  </x:conditionalFormatting>
  <x:conditionalFormatting sqref="C23:C23">
    <x:cfRule type="expression" dxfId="5" priority="6">
      <x:formula>OR(NOT(ISNUMBER(C23)),C23&lt;0)</x:formula>
    </x:cfRule>
  </x:conditionalFormatting>
  <x:conditionalFormatting sqref="C24:C24">
    <x:cfRule type="expression" dxfId="6" priority="7">
      <x:formula>OR(NOT(ISNUMBER(C24)),C24&lt;=0)</x:formula>
    </x:cfRule>
  </x:conditionalFormatting>
  <x:conditionalFormatting sqref="C25:C25">
    <x:cfRule type="expression" dxfId="7" priority="8">
      <x:formula>OR(NOT(ISNUMBER(C25)),C25&lt;0,C25&gt;1)</x:formula>
    </x:cfRule>
  </x:conditionalFormatting>
  <x:conditionalFormatting sqref="C26:C26">
    <x:cfRule type="expression" dxfId="8" priority="9">
      <x:formula>OR(NOT(ISNUMBER(C26)),C26&lt;0,C26&gt;1)</x:formula>
    </x:cfRule>
  </x:conditionalFormatting>
  <x:conditionalFormatting sqref="C27:C27">
    <x:cfRule type="expression" dxfId="9" priority="10">
      <x:formula>OR(NOT(ISNUMBER(C27)),C27&lt;0,C27&gt;1)</x:formula>
    </x:cfRule>
  </x:conditionalFormatting>
  <x:conditionalFormatting sqref="C28:C28">
    <x:cfRule type="expression" dxfId="10" priority="11">
      <x:formula>OR(NOT(ISNUMBER(C28)),C28&lt;0,C28&gt;1)</x:formula>
    </x:cfRule>
  </x:conditionalFormatting>
  <x:conditionalFormatting sqref="C29:C29">
    <x:cfRule type="expression" dxfId="11" priority="12">
      <x:formula>OR(NOT(ISNUMBER(C29)),C29&lt;0)</x:formula>
    </x:cfRule>
  </x:conditionalFormatting>
  <x:conditionalFormatting sqref="C30:C30">
    <x:cfRule type="expression" dxfId="12" priority="13">
      <x:formula>OR(NOT(ISNUMBER(C30)),C30&lt;0)</x:formula>
    </x:cfRule>
  </x:conditionalFormatting>
  <x:conditionalFormatting sqref="C32:C32">
    <x:cfRule type="expression" dxfId="13" priority="14">
      <x:formula>OR(NOT(ISNUMBER(C32)),C32&lt;0)</x:formula>
    </x:cfRule>
  </x:conditionalFormatting>
  <x:conditionalFormatting sqref="C12:C12">
    <x:cfRule type="containsText" dxfId="14" priority="15" operator="containsText" text="Above"/>
    <x:cfRule type="containsText" dxfId="19" priority="20" operator="containsText" text="Reserve too high"/>
  </x:conditionalFormatting>
  <x:conditionalFormatting sqref="C13:C13">
    <x:cfRule type="containsText" dxfId="15" priority="16" operator="containsText" text="Over"/>
  </x:conditionalFormatting>
  <x:conditionalFormatting sqref="C14:C14">
    <x:cfRule type="containsText" dxfId="16" priority="17" operator="containsText" text="Above"/>
  </x:conditionalFormatting>
  <x:conditionalFormatting sqref="C16:C16">
    <x:cfRule type="containsText" dxfId="17" priority="18" operator="containsText" text="Above"/>
  </x:conditionalFormatting>
  <x:conditionalFormatting sqref="C53:C53">
    <x:cfRule type="containsText" dxfId="18" priority="19" operator="containsText" text="Above"/>
  </x:conditionalFormatting>
  <x:conditionalFormatting sqref="C47:C47">
    <x:cfRule type="cellIs" dxfId="20" priority="21" operator="lessThan">
      <x:formula>0</x:formula>
    </x:cfRule>
  </x:conditionalFormatting>
  <x:dataValidations count="14">
    <x:dataValidation type="decimal" operator="between" sqref="C18">
      <x:formula1>0</x:formula1>
      <x:formula2>1000000000</x:formula2>
    </x:dataValidation>
    <x:dataValidation type="decimal" operator="between" sqref="C19">
      <x:formula1>0</x:formula1>
      <x:formula2>1000000000</x:formula2>
    </x:dataValidation>
    <x:dataValidation type="decimal" operator="between" sqref="C20">
      <x:formula1>0</x:formula1>
      <x:formula2>1000000000</x:formula2>
    </x:dataValidation>
    <x:dataValidation type="decimal" operator="between" sqref="C21">
      <x:formula1>0</x:formula1>
      <x:formula2>1000000000</x:formula2>
    </x:dataValidation>
    <x:dataValidation type="decimal" operator="between" sqref="C22">
      <x:formula1>0</x:formula1>
      <x:formula2>1</x:formula2>
    </x:dataValidation>
    <x:dataValidation type="decimal" operator="between" sqref="C23">
      <x:formula1>0</x:formula1>
      <x:formula2>1000000000</x:formula2>
    </x:dataValidation>
    <x:dataValidation type="decimal" operator="greaterThan" sqref="C24">
      <x:formula1>0</x:formula1>
    </x:dataValidation>
    <x:dataValidation type="decimal" operator="between" sqref="C25">
      <x:formula1>0</x:formula1>
      <x:formula2>1</x:formula2>
    </x:dataValidation>
    <x:dataValidation type="decimal" operator="between" sqref="C26">
      <x:formula1>0</x:formula1>
      <x:formula2>1</x:formula2>
    </x:dataValidation>
    <x:dataValidation type="decimal" operator="between" sqref="C27">
      <x:formula1>0</x:formula1>
      <x:formula2>1</x:formula2>
    </x:dataValidation>
    <x:dataValidation type="decimal" operator="between" sqref="C28">
      <x:formula1>0</x:formula1>
      <x:formula2>1</x:formula2>
    </x:dataValidation>
    <x:dataValidation type="decimal" operator="between" sqref="C29">
      <x:formula1>0</x:formula1>
      <x:formula2>1000000000</x:formula2>
    </x:dataValidation>
    <x:dataValidation type="decimal" operator="between" sqref="C30">
      <x:formula1>0</x:formula1>
      <x:formula2>1000000000</x:formula2>
    </x:dataValidation>
    <x:dataValidation type="decimal" operator="between" sqref="C32">
      <x:formula1>0</x:formula1>
      <x:formula2>1000000000</x:formula2>
    </x:dataValidation>
  </x:dataValidations>
  <x:pageMargins left="0.7" right="0.7" top="0.75" bottom="0.75" header="0.3" footer="0.3"/>
</x:worksheet>
</file>